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bookViews>
    <workbookView xWindow="0" yWindow="0" windowWidth="28800" windowHeight="11610" xr2:uid="{00000000-000D-0000-FFFF-FFFF00000000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D10" i="1" l="1"/>
  <c r="D42" i="1"/>
  <c r="C16" i="1" s="1"/>
  <c r="I33" i="1"/>
  <c r="I34" i="1" s="1"/>
  <c r="I42" i="1" s="1"/>
  <c r="D16" i="1" s="1"/>
  <c r="D35" i="1"/>
  <c r="D41" i="1" s="1"/>
  <c r="C15" i="1" s="1"/>
  <c r="I35" i="1" l="1"/>
  <c r="I41" i="1" s="1"/>
  <c r="D15" i="1" s="1"/>
  <c r="D36" i="1"/>
  <c r="J13" i="1" l="1"/>
  <c r="H11" i="1"/>
  <c r="H25" i="1" s="1"/>
  <c r="I12" i="1"/>
  <c r="I36" i="1"/>
  <c r="C10" i="1" l="1"/>
  <c r="K28" i="1" s="1"/>
  <c r="J12" i="1"/>
  <c r="I11" i="1"/>
  <c r="J11" i="1" s="1"/>
  <c r="J25" i="1" l="1"/>
  <c r="C12" i="1" s="1"/>
  <c r="I25" i="1"/>
  <c r="C11" i="1" s="1"/>
  <c r="D11" i="1" s="1"/>
  <c r="K29" i="1" s="1"/>
  <c r="D12" i="1" l="1"/>
  <c r="K30" i="1" s="1"/>
</calcChain>
</file>

<file path=xl/sharedStrings.xml><?xml version="1.0" encoding="utf-8"?>
<sst xmlns="http://schemas.openxmlformats.org/spreadsheetml/2006/main" count="28" uniqueCount="27">
  <si>
    <t>client</t>
  </si>
  <si>
    <t>Home premium</t>
  </si>
  <si>
    <t>Yapacopia Fee &amp; Donation</t>
  </si>
  <si>
    <t>Brokers Commission</t>
  </si>
  <si>
    <t>Brokers Net Cash Flow</t>
  </si>
  <si>
    <t>Home Insurance Premium</t>
  </si>
  <si>
    <t>Bound Clients per week</t>
  </si>
  <si>
    <t>Year 3</t>
  </si>
  <si>
    <t xml:space="preserve">Year 2     </t>
  </si>
  <si>
    <t xml:space="preserve">Year 1    </t>
  </si>
  <si>
    <t>After Fee Earnings*</t>
  </si>
  <si>
    <t>*Earnings based on 15% first year commissions, 12% recurring year commissions</t>
  </si>
  <si>
    <t>Up to $500, $10 first year $5 renewal</t>
  </si>
  <si>
    <t>Donations Created**</t>
  </si>
  <si>
    <t xml:space="preserve">**Fee (Includes donation): </t>
  </si>
  <si>
    <t>Percentage of Commission</t>
  </si>
  <si>
    <t>Percentage of Premium</t>
  </si>
  <si>
    <t>Initial Year (15% Commission)</t>
  </si>
  <si>
    <t>Over $5500 20% first year based on 15% commission</t>
  </si>
  <si>
    <t>Over $5500 16.67% renewing based on 12% commission</t>
  </si>
  <si>
    <t>Donation/Fee as:
Percentage of Commission</t>
  </si>
  <si>
    <t>Renewing Years (12% Commission)</t>
  </si>
  <si>
    <t>Enable Editing of this worksheet. Then Input Values for Home Insurance Premium and Bound Clients per week for results</t>
  </si>
  <si>
    <t>From $1000 to $5500, first year $15 increase per $500 premium</t>
  </si>
  <si>
    <t>From $1000 to $5500, renewing $10 increase per $500 premium</t>
  </si>
  <si>
    <t>Up to $1000, $15 first year $10 renewal</t>
  </si>
  <si>
    <t>Click here to return to the Provider Application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</si>
</sst>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7" fontId="1" fillId="0" borderId="0" xfId="0" applyNumberFormat="1" applyFont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2" borderId="0" xfId="1" applyBorder="1"/>
    <xf numFmtId="0" fontId="4" fillId="2" borderId="0" xfId="1" applyBorder="1" applyAlignment="1">
      <alignment horizontal="center"/>
    </xf>
    <xf numFmtId="7" fontId="4" fillId="2" borderId="0" xfId="1" applyNumberFormat="1" applyBorder="1" applyAlignment="1">
      <alignment horizontal="right"/>
    </xf>
    <xf numFmtId="10" fontId="4" fillId="2" borderId="0" xfId="1" applyNumberFormat="1" applyBorder="1" applyAlignment="1">
      <alignment horizontal="center"/>
    </xf>
    <xf numFmtId="0" fontId="4" fillId="2" borderId="1" xfId="1" applyBorder="1"/>
    <xf numFmtId="0" fontId="0" fillId="0" borderId="0" xfId="0" applyBorder="1"/>
    <xf numFmtId="0" fontId="4" fillId="2" borderId="5" xfId="1" applyBorder="1"/>
    <xf numFmtId="0" fontId="4" fillId="2" borderId="3" xfId="1" applyBorder="1"/>
    <xf numFmtId="0" fontId="4" fillId="2" borderId="9" xfId="1" applyBorder="1"/>
    <xf numFmtId="0" fontId="4" fillId="2" borderId="5" xfId="1" applyBorder="1" applyAlignment="1">
      <alignment horizontal="center"/>
    </xf>
    <xf numFmtId="7" fontId="4" fillId="2" borderId="5" xfId="1" applyNumberFormat="1" applyBorder="1"/>
    <xf numFmtId="0" fontId="4" fillId="2" borderId="3" xfId="1" applyBorder="1" applyAlignment="1">
      <alignment wrapText="1"/>
    </xf>
    <xf numFmtId="10" fontId="4" fillId="2" borderId="5" xfId="1" applyNumberFormat="1" applyBorder="1" applyAlignment="1">
      <alignment horizontal="center"/>
    </xf>
    <xf numFmtId="0" fontId="7" fillId="2" borderId="2" xfId="1" applyFont="1" applyBorder="1" applyAlignment="1" applyProtection="1">
      <alignment horizontal="center"/>
      <protection locked="0"/>
    </xf>
    <xf numFmtId="165" fontId="7" fillId="2" borderId="2" xfId="1" applyNumberFormat="1" applyFont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8" fillId="2" borderId="10" xfId="2" applyFill="1" applyBorder="1" applyAlignment="1">
      <alignment horizontal="center"/>
    </xf>
    <xf numFmtId="0" fontId="8" fillId="0" borderId="4" xfId="2" applyBorder="1" applyAlignment="1">
      <alignment horizontal="center"/>
    </xf>
    <xf numFmtId="0" fontId="8" fillId="0" borderId="11" xfId="2" applyBorder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pacopia.com/yapacopia-sierra-insurance-finder-provider-applic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7"/>
  <sheetViews>
    <sheetView showGridLines="0" tabSelected="1" zoomScale="110" zoomScaleNormal="110" workbookViewId="0">
      <selection activeCell="I41" sqref="I41"/>
    </sheetView>
  </sheetViews>
  <sheetFormatPr defaultRowHeight="15" x14ac:dyDescent="0.25"/>
  <cols>
    <col min="1" max="1" width="1.28515625" customWidth="1"/>
    <col min="2" max="2" width="24.7109375" customWidth="1"/>
    <col min="3" max="3" width="26.42578125" customWidth="1"/>
    <col min="4" max="4" width="30.28515625" customWidth="1"/>
    <col min="5" max="7" width="18.28515625" hidden="1" customWidth="1"/>
    <col min="8" max="13" width="9.140625" hidden="1" customWidth="1"/>
    <col min="14" max="14" width="10.42578125" hidden="1" customWidth="1"/>
    <col min="15" max="16" width="9.140625" hidden="1" customWidth="1"/>
    <col min="17" max="21" width="9.140625" customWidth="1"/>
  </cols>
  <sheetData>
    <row r="2" spans="1:20" ht="15.75" thickBot="1" x14ac:dyDescent="0.3"/>
    <row r="3" spans="1:20" x14ac:dyDescent="0.25">
      <c r="B3" s="26" t="s">
        <v>22</v>
      </c>
      <c r="C3" s="27"/>
      <c r="D3" s="28"/>
    </row>
    <row r="4" spans="1:20" x14ac:dyDescent="0.25">
      <c r="B4" s="29"/>
      <c r="C4" s="30"/>
      <c r="D4" s="31"/>
    </row>
    <row r="5" spans="1:20" x14ac:dyDescent="0.25">
      <c r="B5" s="18" t="s">
        <v>5</v>
      </c>
      <c r="C5" s="25">
        <v>1500</v>
      </c>
      <c r="D5" s="19"/>
      <c r="R5" s="16"/>
      <c r="S5" s="16"/>
      <c r="T5" s="16"/>
    </row>
    <row r="6" spans="1:20" x14ac:dyDescent="0.25">
      <c r="B6" s="18" t="s">
        <v>6</v>
      </c>
      <c r="C6" s="24">
        <v>15</v>
      </c>
      <c r="D6" s="19"/>
      <c r="R6" s="16"/>
      <c r="S6" s="16"/>
      <c r="T6" s="16"/>
    </row>
    <row r="7" spans="1:20" x14ac:dyDescent="0.25">
      <c r="B7" s="18"/>
      <c r="C7" s="15"/>
      <c r="D7" s="17"/>
      <c r="R7" s="16"/>
      <c r="S7" s="16"/>
      <c r="T7" s="16"/>
    </row>
    <row r="8" spans="1:20" x14ac:dyDescent="0.25">
      <c r="B8" s="18"/>
      <c r="C8" s="11"/>
      <c r="D8" s="17"/>
      <c r="R8" s="16"/>
      <c r="S8" s="16"/>
      <c r="T8" s="16"/>
    </row>
    <row r="9" spans="1:20" x14ac:dyDescent="0.25">
      <c r="B9" s="18"/>
      <c r="C9" s="12" t="s">
        <v>10</v>
      </c>
      <c r="D9" s="20" t="s">
        <v>13</v>
      </c>
      <c r="E9" s="4"/>
      <c r="F9" s="4"/>
      <c r="G9" s="4"/>
      <c r="R9" s="16"/>
      <c r="S9" s="16"/>
      <c r="T9" s="16"/>
    </row>
    <row r="10" spans="1:20" x14ac:dyDescent="0.25">
      <c r="B10" s="18" t="s">
        <v>9</v>
      </c>
      <c r="C10" s="13">
        <f>H25</f>
        <v>152100</v>
      </c>
      <c r="D10" s="21">
        <f>(C6*26)*(D34*0.3)</f>
        <v>3510</v>
      </c>
      <c r="E10" s="7"/>
      <c r="F10" s="7"/>
      <c r="G10" s="7"/>
      <c r="H10">
        <v>1</v>
      </c>
      <c r="I10">
        <v>2</v>
      </c>
      <c r="J10">
        <v>3</v>
      </c>
      <c r="K10">
        <v>4</v>
      </c>
      <c r="L10">
        <v>5</v>
      </c>
      <c r="R10" s="16"/>
      <c r="S10" s="16"/>
      <c r="T10" s="16"/>
    </row>
    <row r="11" spans="1:20" x14ac:dyDescent="0.25">
      <c r="B11" s="18" t="s">
        <v>8</v>
      </c>
      <c r="C11" s="13">
        <f>I25</f>
        <v>269412</v>
      </c>
      <c r="D11" s="21">
        <f>C11*K28</f>
        <v>6217.2000000000007</v>
      </c>
      <c r="E11" s="7"/>
      <c r="F11" s="7"/>
      <c r="G11" s="7"/>
      <c r="H11">
        <f>(C6*52)*D36</f>
        <v>152100</v>
      </c>
      <c r="I11">
        <f>((C6*52)*0.94)*I36</f>
        <v>117311.99999999999</v>
      </c>
      <c r="J11">
        <f>I11*0.94</f>
        <v>110273.27999999998</v>
      </c>
      <c r="R11" s="16"/>
      <c r="S11" s="16"/>
      <c r="T11" s="16"/>
    </row>
    <row r="12" spans="1:20" x14ac:dyDescent="0.25">
      <c r="B12" s="18" t="s">
        <v>7</v>
      </c>
      <c r="C12" s="13">
        <f>J25</f>
        <v>379685.27999999997</v>
      </c>
      <c r="D12" s="21">
        <f>C12*K29</f>
        <v>8761.9679999999989</v>
      </c>
      <c r="E12" s="7"/>
      <c r="F12" s="7"/>
      <c r="G12" s="7"/>
      <c r="I12">
        <f>(C6*52)*D36</f>
        <v>152100</v>
      </c>
      <c r="J12">
        <f>((C6*52)*0.94)*I36</f>
        <v>117311.99999999999</v>
      </c>
      <c r="R12" s="16"/>
      <c r="S12" s="16"/>
      <c r="T12" s="16"/>
    </row>
    <row r="13" spans="1:20" x14ac:dyDescent="0.25">
      <c r="B13" s="18"/>
      <c r="C13" s="11"/>
      <c r="D13" s="17"/>
      <c r="E13" s="3"/>
      <c r="F13" s="3"/>
      <c r="G13" s="3"/>
      <c r="J13">
        <f>(C6*52)*D36</f>
        <v>152100</v>
      </c>
      <c r="R13" s="16"/>
      <c r="S13" s="16"/>
      <c r="T13" s="16"/>
    </row>
    <row r="14" spans="1:20" x14ac:dyDescent="0.25">
      <c r="B14" s="18"/>
      <c r="C14" s="12" t="s">
        <v>17</v>
      </c>
      <c r="D14" s="20" t="s">
        <v>21</v>
      </c>
      <c r="E14" s="3"/>
      <c r="F14" s="3"/>
      <c r="G14" s="3"/>
    </row>
    <row r="15" spans="1:20" ht="32.25" customHeight="1" x14ac:dyDescent="0.25">
      <c r="A15" s="3"/>
      <c r="B15" s="22" t="s">
        <v>20</v>
      </c>
      <c r="C15" s="14">
        <f>D41</f>
        <v>0.13333333333333333</v>
      </c>
      <c r="D15" s="23">
        <f>I41</f>
        <v>0.1111111111111111</v>
      </c>
      <c r="E15" s="1"/>
      <c r="F15" s="1"/>
      <c r="G15" s="1"/>
      <c r="H15" s="1"/>
      <c r="I15" s="1"/>
    </row>
    <row r="16" spans="1:20" x14ac:dyDescent="0.25">
      <c r="A16" s="3"/>
      <c r="B16" s="18" t="s">
        <v>16</v>
      </c>
      <c r="C16" s="14">
        <f>D42</f>
        <v>0.02</v>
      </c>
      <c r="D16" s="23">
        <f>I42</f>
        <v>1.3333333333333334E-2</v>
      </c>
      <c r="E16" s="1"/>
      <c r="F16" s="1"/>
      <c r="G16" s="1"/>
      <c r="H16" s="1"/>
      <c r="I16" s="1"/>
    </row>
    <row r="17" spans="2:16" x14ac:dyDescent="0.25">
      <c r="B17" s="18"/>
      <c r="C17" s="11"/>
      <c r="D17" s="17"/>
      <c r="E17" s="3"/>
      <c r="F17" s="3"/>
      <c r="G17" s="3"/>
    </row>
    <row r="18" spans="2:16" x14ac:dyDescent="0.25">
      <c r="B18" s="18"/>
      <c r="C18" s="11"/>
      <c r="D18" s="17"/>
      <c r="E18" s="3"/>
      <c r="F18" s="3"/>
      <c r="G18" s="3"/>
    </row>
    <row r="19" spans="2:16" x14ac:dyDescent="0.25">
      <c r="B19" s="18" t="s">
        <v>11</v>
      </c>
      <c r="C19" s="11"/>
      <c r="D19" s="17"/>
      <c r="E19" s="3"/>
      <c r="F19" s="3"/>
      <c r="G19" s="3"/>
    </row>
    <row r="20" spans="2:16" x14ac:dyDescent="0.25">
      <c r="B20" s="18" t="s">
        <v>14</v>
      </c>
      <c r="C20" s="11" t="s">
        <v>12</v>
      </c>
      <c r="D20" s="17"/>
      <c r="E20" s="6"/>
      <c r="F20" s="6"/>
      <c r="G20" s="6"/>
      <c r="N20" s="6"/>
      <c r="O20" s="3"/>
    </row>
    <row r="21" spans="2:16" x14ac:dyDescent="0.25">
      <c r="B21" s="18"/>
      <c r="C21" s="11" t="s">
        <v>25</v>
      </c>
      <c r="D21" s="17"/>
      <c r="E21" s="6"/>
      <c r="F21" s="6"/>
      <c r="G21" s="6"/>
      <c r="N21" s="6"/>
      <c r="O21" s="3"/>
    </row>
    <row r="22" spans="2:16" x14ac:dyDescent="0.25">
      <c r="B22" s="18"/>
      <c r="C22" s="11" t="s">
        <v>23</v>
      </c>
      <c r="D22" s="17"/>
      <c r="E22" s="6"/>
      <c r="F22" s="6"/>
      <c r="G22" s="6"/>
      <c r="N22" s="5"/>
      <c r="O22" s="3"/>
    </row>
    <row r="23" spans="2:16" x14ac:dyDescent="0.25">
      <c r="B23" s="18"/>
      <c r="C23" s="11" t="s">
        <v>24</v>
      </c>
      <c r="D23" s="17"/>
      <c r="E23" s="6"/>
      <c r="F23" s="6"/>
      <c r="G23" s="6"/>
      <c r="N23" s="8"/>
      <c r="O23" s="8"/>
      <c r="P23" s="8"/>
    </row>
    <row r="24" spans="2:16" x14ac:dyDescent="0.25">
      <c r="B24" s="18"/>
      <c r="C24" s="11" t="s">
        <v>18</v>
      </c>
      <c r="D24" s="17"/>
      <c r="E24" s="6"/>
      <c r="F24" s="6"/>
      <c r="G24" s="6"/>
      <c r="N24" s="8"/>
      <c r="O24" s="8"/>
      <c r="P24" s="8"/>
    </row>
    <row r="25" spans="2:16" x14ac:dyDescent="0.25">
      <c r="B25" s="22"/>
      <c r="C25" s="11" t="s">
        <v>19</v>
      </c>
      <c r="D25" s="17"/>
      <c r="E25" s="6"/>
      <c r="F25" s="6"/>
      <c r="G25" s="6"/>
      <c r="H25">
        <f>SUM(H11:H23)</f>
        <v>152100</v>
      </c>
      <c r="I25">
        <f>SUM(I11:I23)</f>
        <v>269412</v>
      </c>
      <c r="J25">
        <f>SUM(J11:J23)</f>
        <v>379685.27999999997</v>
      </c>
      <c r="N25" s="8"/>
      <c r="O25" s="8"/>
      <c r="P25" s="8"/>
    </row>
    <row r="26" spans="2:16" ht="15.75" thickBot="1" x14ac:dyDescent="0.3">
      <c r="B26" s="32" t="s">
        <v>26</v>
      </c>
      <c r="C26" s="33"/>
      <c r="D26" s="34"/>
      <c r="E26" s="3"/>
      <c r="F26" s="3"/>
      <c r="G26" s="3"/>
      <c r="N26" s="8"/>
      <c r="O26" s="9"/>
      <c r="P26" s="10"/>
    </row>
    <row r="27" spans="2:16" x14ac:dyDescent="0.25">
      <c r="D27" s="3"/>
      <c r="E27" s="3"/>
      <c r="F27" s="3"/>
      <c r="G27" s="3"/>
    </row>
    <row r="28" spans="2:16" hidden="1" x14ac:dyDescent="0.25">
      <c r="D28" s="3"/>
      <c r="E28" s="3"/>
      <c r="F28" s="3"/>
      <c r="G28" s="3"/>
      <c r="K28">
        <f>D10/C10</f>
        <v>2.3076923076923078E-2</v>
      </c>
    </row>
    <row r="29" spans="2:16" hidden="1" x14ac:dyDescent="0.25">
      <c r="D29" s="3"/>
      <c r="E29" s="3"/>
      <c r="F29" s="3"/>
      <c r="G29" s="3"/>
      <c r="K29">
        <f>D11/C11</f>
        <v>2.3076923076923078E-2</v>
      </c>
    </row>
    <row r="30" spans="2:16" hidden="1" x14ac:dyDescent="0.25">
      <c r="K30">
        <f>D12/C12</f>
        <v>2.3076923076923075E-2</v>
      </c>
    </row>
    <row r="31" spans="2:16" hidden="1" x14ac:dyDescent="0.25">
      <c r="B31" t="s">
        <v>0</v>
      </c>
    </row>
    <row r="32" spans="2:16" hidden="1" x14ac:dyDescent="0.25"/>
    <row r="33" spans="2:14" hidden="1" x14ac:dyDescent="0.25">
      <c r="C33" t="s">
        <v>1</v>
      </c>
      <c r="D33" s="2">
        <f>C5</f>
        <v>1500</v>
      </c>
      <c r="E33" s="2"/>
      <c r="F33" s="2"/>
      <c r="G33" s="2"/>
      <c r="I33">
        <f>D33</f>
        <v>1500</v>
      </c>
    </row>
    <row r="34" spans="2:14" hidden="1" x14ac:dyDescent="0.25">
      <c r="C34" t="s">
        <v>2</v>
      </c>
      <c r="D34">
        <f>IF(AND(D33&gt;0,D33&lt;=500),10,IF(AND(D33&gt;500,D33&lt;=1000),15,IF(AND(D33&gt;1000,D33&lt;=1500),30,IF(AND(D33&gt;1500,D33&lt;=2000),45,IF(AND(D33&gt;2000,D33&lt;=2500),60,IF(AND(D33&gt;2500,D33&lt;=3000),75,IF(AND(D33&gt;3000,D33&lt;=3500),90,IF(AND(D33&gt;3500,D33&lt;=4000),105,IF(AND(D33&gt;4000,D33&lt;=4500),120,IF(AND(D33&gt;4500,D33&lt;=5000),135,IF(AND(D33&gt;5000,D33&lt;=5500),150,IF(D33&gt;5500,D33*0.03,D33*0.03))))))))))))</f>
        <v>30</v>
      </c>
      <c r="I34">
        <f>IF(AND(I33&gt;0,I33&lt;=500),5,IF(AND(I33&gt;500,I33&lt;=1000),10,IF(AND(I33&gt;1000,I33&lt;=1500),20,IF(AND(I33&gt;1500,I33&lt;=2000),30,IF(AND(I33&gt;2000,I33&lt;=2500),40,IF(AND(I33&gt;2500,I33&lt;=3000),50,IF(AND(I33&gt;3000,I33&lt;=3500),60,IF(AND(I33&gt;3500,I33&lt;=4000),70,IF(AND(I33&gt;4000,I33&lt;=4500),80,IF(AND(I33&gt;4500,I33&lt;=5000),90,IF(AND(I33&gt;5000,I33&lt;=5500),100,IF(D33&gt;5500,D33*0.02,D33*0.02))))))))))))</f>
        <v>20</v>
      </c>
      <c r="L34" s="1"/>
      <c r="M34" s="1"/>
      <c r="N34" s="1"/>
    </row>
    <row r="35" spans="2:14" hidden="1" x14ac:dyDescent="0.25">
      <c r="C35" t="s">
        <v>3</v>
      </c>
      <c r="D35">
        <f>D33*0.15</f>
        <v>225</v>
      </c>
      <c r="I35">
        <f>I33*0.12</f>
        <v>180</v>
      </c>
    </row>
    <row r="36" spans="2:14" hidden="1" x14ac:dyDescent="0.25">
      <c r="C36" t="s">
        <v>4</v>
      </c>
      <c r="D36">
        <f>D35-D34</f>
        <v>195</v>
      </c>
      <c r="I36">
        <f>I35-I34</f>
        <v>160</v>
      </c>
    </row>
    <row r="37" spans="2:14" hidden="1" x14ac:dyDescent="0.25"/>
    <row r="38" spans="2:14" hidden="1" x14ac:dyDescent="0.25"/>
    <row r="39" spans="2:14" hidden="1" x14ac:dyDescent="0.25"/>
    <row r="40" spans="2:14" hidden="1" x14ac:dyDescent="0.25"/>
    <row r="41" spans="2:14" hidden="1" x14ac:dyDescent="0.25">
      <c r="B41" t="s">
        <v>15</v>
      </c>
      <c r="D41" s="1">
        <f>D34/D35</f>
        <v>0.13333333333333333</v>
      </c>
      <c r="E41" s="1"/>
      <c r="F41" s="1"/>
      <c r="G41" s="1"/>
      <c r="H41" s="1"/>
      <c r="I41" s="1">
        <f t="shared" ref="I41" si="0">I34/I35</f>
        <v>0.1111111111111111</v>
      </c>
    </row>
    <row r="42" spans="2:14" hidden="1" x14ac:dyDescent="0.25">
      <c r="B42" t="s">
        <v>16</v>
      </c>
      <c r="D42" s="1">
        <f>D34/D33</f>
        <v>0.02</v>
      </c>
      <c r="E42" s="1"/>
      <c r="F42" s="1"/>
      <c r="G42" s="1"/>
      <c r="H42" s="1"/>
      <c r="I42" s="1">
        <f t="shared" ref="I42" si="1">I34/I33</f>
        <v>1.3333333333333334E-2</v>
      </c>
    </row>
    <row r="43" spans="2:14" hidden="1" x14ac:dyDescent="0.25"/>
    <row r="44" spans="2:14" hidden="1" x14ac:dyDescent="0.25"/>
    <row r="45" spans="2:14" hidden="1" x14ac:dyDescent="0.25"/>
    <row r="46" spans="2:14" hidden="1" x14ac:dyDescent="0.25"/>
    <row r="47" spans="2:14" hidden="1" x14ac:dyDescent="0.25"/>
  </sheetData>
  <sheetProtection algorithmName="SHA-512" hashValue="qeJbm9oBWMFk5oW9EAnbcxYdykAp24meCsGr8Y/MyYFqZnKesnJUS1BRqpqZJeo258/EarET/kM5Bu04wFq3ZA==" saltValue="1gSJdG5EesAOOMRZb/7yMw==" spinCount="100000" sheet="1" objects="1" scenarios="1"/>
  <mergeCells count="2">
    <mergeCell ref="B3:D4"/>
    <mergeCell ref="B26:D26"/>
  </mergeCells>
  <hyperlinks>
    <hyperlink ref="B26:D26" r:id="rId1" display="Click here to return to the Provider Application Page" xr:uid="{DE68DE81-E149-4435-8DC8-369B564C2FD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McCloy</dc:creator>
  <cp:lastModifiedBy>Christopher McCloy</cp:lastModifiedBy>
  <dcterms:created xsi:type="dcterms:W3CDTF">2017-09-18T21:59:17Z</dcterms:created>
  <dcterms:modified xsi:type="dcterms:W3CDTF">2017-10-09T19:07:56Z</dcterms:modified>
</cp:coreProperties>
</file>